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rofit Tracking" sheetId="1" r:id="rId1"/>
  </sheets>
  <calcPr calcId="145621"/>
</workbook>
</file>

<file path=xl/calcChain.xml><?xml version="1.0" encoding="utf-8"?>
<calcChain xmlns="http://schemas.openxmlformats.org/spreadsheetml/2006/main">
  <c r="F18" i="1" l="1"/>
  <c r="E18" i="1"/>
  <c r="J17" i="1"/>
  <c r="K17" i="1" s="1"/>
  <c r="L17" i="1" s="1"/>
  <c r="K16" i="1"/>
  <c r="J16" i="1"/>
  <c r="F14" i="1"/>
  <c r="E14" i="1"/>
  <c r="J13" i="1"/>
  <c r="K13" i="1" s="1"/>
  <c r="L13" i="1" s="1"/>
  <c r="J12" i="1"/>
  <c r="J14" i="1" s="1"/>
  <c r="F9" i="1"/>
  <c r="J8" i="1"/>
  <c r="K8" i="1" s="1"/>
  <c r="L8" i="1" s="1"/>
  <c r="J7" i="1"/>
  <c r="K7" i="1" s="1"/>
  <c r="K9" i="1" l="1"/>
  <c r="M9" i="1" s="1"/>
  <c r="L7" i="1"/>
  <c r="M8" i="1" s="1"/>
  <c r="K18" i="1"/>
  <c r="J9" i="1"/>
  <c r="K12" i="1"/>
  <c r="J18" i="1"/>
  <c r="L16" i="1"/>
  <c r="L12" i="1" l="1"/>
  <c r="M17" i="1" s="1"/>
  <c r="K14" i="1"/>
</calcChain>
</file>

<file path=xl/comments1.xml><?xml version="1.0" encoding="utf-8"?>
<comments xmlns="http://schemas.openxmlformats.org/spreadsheetml/2006/main">
  <authors>
    <author>Gavin McMaster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Net Spread Price</t>
        </r>
      </text>
    </comment>
  </commentList>
</comments>
</file>

<file path=xl/sharedStrings.xml><?xml version="1.0" encoding="utf-8"?>
<sst xmlns="http://schemas.openxmlformats.org/spreadsheetml/2006/main" count="28" uniqueCount="25">
  <si>
    <t>TRADE DETAILS</t>
  </si>
  <si>
    <t>CURRENT DETAILS</t>
  </si>
  <si>
    <t>Symbol</t>
  </si>
  <si>
    <t>Date/Time</t>
  </si>
  <si>
    <t>Quantity</t>
  </si>
  <si>
    <t>Price</t>
  </si>
  <si>
    <t>Proceeds</t>
  </si>
  <si>
    <t>Bid</t>
  </si>
  <si>
    <t>Ask</t>
  </si>
  <si>
    <t>Midpoint</t>
  </si>
  <si>
    <t>Value</t>
  </si>
  <si>
    <t>P&amp;L</t>
  </si>
  <si>
    <t>OIH BULL PUT SPREAD</t>
  </si>
  <si>
    <t>OIH 22OCT11 75.0 P</t>
  </si>
  <si>
    <t>2011-09-23, 11:55:21</t>
  </si>
  <si>
    <t>OIH 22OCT11 85.0 P</t>
  </si>
  <si>
    <t>&lt;&lt; Combined P&amp;L for OIH Bull Call Spread</t>
  </si>
  <si>
    <t>RUT IRON CONDOR</t>
  </si>
  <si>
    <t>RUT 22OCT11 735.0 C</t>
  </si>
  <si>
    <t>2011-09-23, 09:48:25</t>
  </si>
  <si>
    <t>RUT 22OCT11 745.0 C</t>
  </si>
  <si>
    <t>RUT 22OCT11 490.0 P</t>
  </si>
  <si>
    <t>2011-09-23, 09:54:45</t>
  </si>
  <si>
    <t>RUT 22OCT11 500.0 P</t>
  </si>
  <si>
    <t>&lt;&lt; Combined P&amp;L for RUT Iron Condor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</si>
</sst>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FFFF"/>
      <name val="Lucida Sans Unicode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184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FD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rgb="FFCCCCCC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164" fontId="0" fillId="0" borderId="0" xfId="2" applyNumberFormat="1" applyFont="1"/>
    <xf numFmtId="43" fontId="0" fillId="0" borderId="0" xfId="2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horizontal="center" vertical="center" wrapText="1"/>
    </xf>
    <xf numFmtId="43" fontId="4" fillId="3" borderId="4" xfId="2" applyFont="1" applyFill="1" applyBorder="1" applyAlignment="1">
      <alignment horizontal="center" vertical="center" wrapText="1"/>
    </xf>
    <xf numFmtId="0" fontId="5" fillId="0" borderId="0" xfId="1" applyFont="1"/>
    <xf numFmtId="164" fontId="6" fillId="0" borderId="0" xfId="2" applyNumberFormat="1" applyFont="1"/>
    <xf numFmtId="43" fontId="6" fillId="0" borderId="0" xfId="2" applyFont="1"/>
    <xf numFmtId="0" fontId="7" fillId="4" borderId="5" xfId="1" applyFont="1" applyFill="1" applyBorder="1"/>
    <xf numFmtId="0" fontId="8" fillId="5" borderId="6" xfId="1" applyFont="1" applyFill="1" applyBorder="1" applyAlignment="1">
      <alignment horizontal="left" vertical="center" wrapText="1"/>
    </xf>
    <xf numFmtId="37" fontId="8" fillId="5" borderId="6" xfId="2" applyNumberFormat="1" applyFont="1" applyFill="1" applyBorder="1" applyAlignment="1">
      <alignment horizontal="center" vertical="center" wrapText="1"/>
    </xf>
    <xf numFmtId="43" fontId="8" fillId="5" borderId="6" xfId="2" applyFont="1" applyFill="1" applyBorder="1" applyAlignment="1">
      <alignment horizontal="right" vertical="center" wrapText="1"/>
    </xf>
    <xf numFmtId="43" fontId="2" fillId="0" borderId="0" xfId="2" applyFont="1"/>
    <xf numFmtId="43" fontId="2" fillId="4" borderId="5" xfId="1" applyNumberFormat="1" applyFont="1" applyFill="1" applyBorder="1"/>
    <xf numFmtId="0" fontId="1" fillId="0" borderId="0" xfId="1" applyFont="1"/>
    <xf numFmtId="37" fontId="6" fillId="0" borderId="0" xfId="2" applyNumberFormat="1" applyFont="1" applyAlignment="1">
      <alignment horizontal="center"/>
    </xf>
    <xf numFmtId="43" fontId="9" fillId="6" borderId="0" xfId="2" applyFont="1" applyFill="1"/>
    <xf numFmtId="43" fontId="1" fillId="0" borderId="0" xfId="1" applyNumberForma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B24" sqref="B24"/>
    </sheetView>
  </sheetViews>
  <sheetFormatPr defaultRowHeight="15" x14ac:dyDescent="0.25"/>
  <cols>
    <col min="1" max="1" width="4.85546875" style="1" customWidth="1"/>
    <col min="2" max="2" width="26" style="1" bestFit="1" customWidth="1"/>
    <col min="3" max="3" width="19.28515625" style="1" customWidth="1"/>
    <col min="4" max="4" width="9.28515625" style="2" bestFit="1" customWidth="1"/>
    <col min="5" max="5" width="7.140625" style="3" customWidth="1"/>
    <col min="6" max="6" width="9.7109375" style="3" bestFit="1" customWidth="1"/>
    <col min="7" max="7" width="1.42578125" style="1" customWidth="1"/>
    <col min="8" max="9" width="7.140625" style="1" customWidth="1"/>
    <col min="10" max="10" width="9.42578125" style="1" customWidth="1"/>
    <col min="11" max="12" width="10.28515625" style="1" bestFit="1" customWidth="1"/>
    <col min="13" max="13" width="9.42578125" style="1" customWidth="1"/>
    <col min="14" max="16384" width="9.140625" style="1"/>
  </cols>
  <sheetData>
    <row r="1" spans="2:14" ht="15.75" thickBot="1" x14ac:dyDescent="0.3"/>
    <row r="2" spans="2:14" ht="19.5" customHeight="1" thickBot="1" x14ac:dyDescent="0.3">
      <c r="B2" s="4" t="s">
        <v>0</v>
      </c>
      <c r="C2" s="5"/>
      <c r="D2" s="5"/>
      <c r="E2" s="5"/>
      <c r="F2" s="6"/>
      <c r="H2" s="4" t="s">
        <v>1</v>
      </c>
      <c r="I2" s="5"/>
      <c r="J2" s="5"/>
      <c r="K2" s="5"/>
      <c r="L2" s="6"/>
    </row>
    <row r="3" spans="2:14" ht="4.5" customHeight="1" x14ac:dyDescent="0.25"/>
    <row r="4" spans="2:14" s="7" customFormat="1" ht="15.75" thickBot="1" x14ac:dyDescent="0.3">
      <c r="B4" s="8" t="s">
        <v>2</v>
      </c>
      <c r="C4" s="8" t="s">
        <v>3</v>
      </c>
      <c r="D4" s="9" t="s">
        <v>4</v>
      </c>
      <c r="E4" s="10" t="s">
        <v>5</v>
      </c>
      <c r="F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</row>
    <row r="5" spans="2:14" ht="15.75" thickBot="1" x14ac:dyDescent="0.3">
      <c r="B5" s="11"/>
      <c r="C5" s="11"/>
      <c r="D5" s="12"/>
      <c r="E5" s="13"/>
      <c r="F5" s="13"/>
    </row>
    <row r="6" spans="2:14" ht="15.75" thickBot="1" x14ac:dyDescent="0.3">
      <c r="B6" s="14" t="s">
        <v>12</v>
      </c>
      <c r="C6" s="11"/>
      <c r="D6" s="12"/>
      <c r="E6" s="13"/>
      <c r="F6" s="13"/>
    </row>
    <row r="7" spans="2:14" ht="15.75" thickBot="1" x14ac:dyDescent="0.3">
      <c r="B7" s="15" t="s">
        <v>13</v>
      </c>
      <c r="C7" s="15" t="s">
        <v>14</v>
      </c>
      <c r="D7" s="16">
        <v>8</v>
      </c>
      <c r="E7" s="17">
        <v>0.28249999999999997</v>
      </c>
      <c r="F7" s="17">
        <v>-226</v>
      </c>
      <c r="H7" s="3">
        <v>0.06</v>
      </c>
      <c r="I7" s="3">
        <v>0.4</v>
      </c>
      <c r="J7" s="18">
        <f>AVERAGE(H7:I7)</f>
        <v>0.23</v>
      </c>
      <c r="K7" s="3">
        <f>D7*J7*100</f>
        <v>184</v>
      </c>
      <c r="L7" s="3">
        <f>K7+F7</f>
        <v>-42</v>
      </c>
    </row>
    <row r="8" spans="2:14" ht="15.75" thickBot="1" x14ac:dyDescent="0.3">
      <c r="B8" s="15" t="s">
        <v>15</v>
      </c>
      <c r="C8" s="15" t="s">
        <v>14</v>
      </c>
      <c r="D8" s="16">
        <v>-8</v>
      </c>
      <c r="E8" s="17">
        <v>0.86250000000000004</v>
      </c>
      <c r="F8" s="17">
        <v>690</v>
      </c>
      <c r="H8" s="3">
        <v>0.35</v>
      </c>
      <c r="I8" s="3">
        <v>0.51</v>
      </c>
      <c r="J8" s="18">
        <f t="shared" ref="J8" si="0">AVERAGE(H8:I8)</f>
        <v>0.43</v>
      </c>
      <c r="K8" s="3">
        <f t="shared" ref="K8" si="1">D8*J8*100</f>
        <v>-344</v>
      </c>
      <c r="L8" s="3">
        <f>K8+F8</f>
        <v>346</v>
      </c>
      <c r="M8" s="19">
        <f>SUM(L7:L8)</f>
        <v>304</v>
      </c>
      <c r="N8" s="20" t="s">
        <v>16</v>
      </c>
    </row>
    <row r="9" spans="2:14" x14ac:dyDescent="0.25">
      <c r="B9" s="11"/>
      <c r="C9" s="11"/>
      <c r="D9" s="21"/>
      <c r="E9" s="22">
        <v>0.58000000000000007</v>
      </c>
      <c r="F9" s="22">
        <f>F7+F8</f>
        <v>464</v>
      </c>
      <c r="H9" s="3"/>
      <c r="I9" s="3"/>
      <c r="J9" s="22">
        <f>J7-J8</f>
        <v>-0.19999999999999998</v>
      </c>
      <c r="K9" s="22">
        <f>K7+K8</f>
        <v>-160</v>
      </c>
      <c r="L9" s="3"/>
      <c r="M9" s="23">
        <f>K9+F9</f>
        <v>304</v>
      </c>
    </row>
    <row r="10" spans="2:14" ht="15.75" thickBot="1" x14ac:dyDescent="0.3">
      <c r="J10" s="3"/>
      <c r="K10" s="3"/>
      <c r="L10" s="3"/>
    </row>
    <row r="11" spans="2:14" ht="15.75" thickBot="1" x14ac:dyDescent="0.3">
      <c r="B11" s="14" t="s">
        <v>17</v>
      </c>
      <c r="C11" s="11"/>
      <c r="D11" s="21"/>
      <c r="E11" s="13"/>
      <c r="F11" s="13"/>
      <c r="H11" s="3"/>
      <c r="I11" s="3"/>
      <c r="J11" s="18"/>
      <c r="K11" s="3"/>
      <c r="L11" s="3"/>
    </row>
    <row r="12" spans="2:14" x14ac:dyDescent="0.25">
      <c r="B12" s="15" t="s">
        <v>18</v>
      </c>
      <c r="C12" s="15" t="s">
        <v>19</v>
      </c>
      <c r="D12" s="16">
        <v>-10</v>
      </c>
      <c r="E12" s="17">
        <v>2.87</v>
      </c>
      <c r="F12" s="17">
        <v>2870</v>
      </c>
      <c r="H12" s="3">
        <v>1.65</v>
      </c>
      <c r="I12" s="3">
        <v>1.9</v>
      </c>
      <c r="J12" s="18">
        <f t="shared" ref="J12:J13" si="2">AVERAGE(H12:I12)</f>
        <v>1.7749999999999999</v>
      </c>
      <c r="K12" s="3">
        <f t="shared" ref="K12:K13" si="3">D12*J12*100</f>
        <v>-1775</v>
      </c>
      <c r="L12" s="3">
        <f>K12+F12</f>
        <v>1095</v>
      </c>
    </row>
    <row r="13" spans="2:14" x14ac:dyDescent="0.25">
      <c r="B13" s="15" t="s">
        <v>20</v>
      </c>
      <c r="C13" s="15" t="s">
        <v>19</v>
      </c>
      <c r="D13" s="16">
        <v>10</v>
      </c>
      <c r="E13" s="17">
        <v>1.97</v>
      </c>
      <c r="F13" s="17">
        <v>-1970</v>
      </c>
      <c r="H13" s="3">
        <v>1.35</v>
      </c>
      <c r="I13" s="3">
        <v>1.6</v>
      </c>
      <c r="J13" s="18">
        <f t="shared" si="2"/>
        <v>1.4750000000000001</v>
      </c>
      <c r="K13" s="3">
        <f t="shared" si="3"/>
        <v>1475</v>
      </c>
      <c r="L13" s="3">
        <f t="shared" ref="L13" si="4">K13+F13</f>
        <v>-495</v>
      </c>
    </row>
    <row r="14" spans="2:14" x14ac:dyDescent="0.25">
      <c r="B14" s="11"/>
      <c r="C14" s="11"/>
      <c r="D14" s="21"/>
      <c r="E14" s="22">
        <f>E12-E13</f>
        <v>0.90000000000000013</v>
      </c>
      <c r="F14" s="22">
        <f>F12+F13</f>
        <v>900</v>
      </c>
      <c r="H14" s="3"/>
      <c r="I14" s="3"/>
      <c r="J14" s="22">
        <f>J12-J13</f>
        <v>0.29999999999999982</v>
      </c>
      <c r="K14" s="22">
        <f>K12+K13</f>
        <v>-300</v>
      </c>
      <c r="L14" s="3"/>
      <c r="M14" s="23"/>
    </row>
    <row r="15" spans="2:14" x14ac:dyDescent="0.25">
      <c r="B15" s="11"/>
      <c r="C15" s="11"/>
      <c r="D15" s="21"/>
      <c r="E15" s="13"/>
      <c r="F15" s="13"/>
      <c r="H15" s="3"/>
      <c r="I15" s="3"/>
      <c r="J15" s="3"/>
      <c r="K15" s="3"/>
      <c r="L15" s="3"/>
    </row>
    <row r="16" spans="2:14" ht="15.75" thickBot="1" x14ac:dyDescent="0.3">
      <c r="B16" s="15" t="s">
        <v>21</v>
      </c>
      <c r="C16" s="15" t="s">
        <v>22</v>
      </c>
      <c r="D16" s="16">
        <v>10</v>
      </c>
      <c r="E16" s="17">
        <v>3.0790000000000002</v>
      </c>
      <c r="F16" s="17">
        <v>-3079</v>
      </c>
      <c r="H16" s="3">
        <v>0.25</v>
      </c>
      <c r="I16" s="3">
        <v>0.6</v>
      </c>
      <c r="J16" s="18">
        <f>AVERAGE(H16:I16)</f>
        <v>0.42499999999999999</v>
      </c>
      <c r="K16" s="3">
        <f>D16*J16*100</f>
        <v>425</v>
      </c>
      <c r="L16" s="3">
        <f>K16+F16</f>
        <v>-2654</v>
      </c>
    </row>
    <row r="17" spans="2:14" ht="15.75" thickBot="1" x14ac:dyDescent="0.3">
      <c r="B17" s="15" t="s">
        <v>23</v>
      </c>
      <c r="C17" s="15" t="s">
        <v>22</v>
      </c>
      <c r="D17" s="16">
        <v>-10</v>
      </c>
      <c r="E17" s="17">
        <v>3.5790000000000002</v>
      </c>
      <c r="F17" s="17">
        <v>3579</v>
      </c>
      <c r="H17" s="3">
        <v>0.35</v>
      </c>
      <c r="I17" s="3">
        <v>0.6</v>
      </c>
      <c r="J17" s="18">
        <f>AVERAGE(H17:I17)</f>
        <v>0.47499999999999998</v>
      </c>
      <c r="K17" s="3">
        <f>D17*J17*100</f>
        <v>-475</v>
      </c>
      <c r="L17" s="3">
        <f>K17+F17</f>
        <v>3104</v>
      </c>
      <c r="M17" s="19">
        <f>SUM(L12:L17)</f>
        <v>1050</v>
      </c>
      <c r="N17" s="20" t="s">
        <v>24</v>
      </c>
    </row>
    <row r="18" spans="2:14" x14ac:dyDescent="0.25">
      <c r="B18" s="11"/>
      <c r="C18" s="11"/>
      <c r="D18" s="12"/>
      <c r="E18" s="22">
        <f>E17-E16</f>
        <v>0.5</v>
      </c>
      <c r="F18" s="22">
        <f>F16+F17</f>
        <v>500</v>
      </c>
      <c r="H18" s="3"/>
      <c r="I18" s="3"/>
      <c r="J18" s="22">
        <f>J17-J16</f>
        <v>4.9999999999999989E-2</v>
      </c>
      <c r="K18" s="22">
        <f>K16+K17</f>
        <v>-50</v>
      </c>
      <c r="L18" s="3"/>
      <c r="M18" s="23"/>
    </row>
    <row r="19" spans="2:14" x14ac:dyDescent="0.25">
      <c r="H19" s="3"/>
      <c r="I19" s="3"/>
      <c r="J19" s="3"/>
      <c r="K19" s="3"/>
      <c r="L19" s="3"/>
    </row>
    <row r="20" spans="2:14" x14ac:dyDescent="0.25">
      <c r="H20" s="3"/>
      <c r="I20" s="3"/>
      <c r="J20" s="3"/>
      <c r="K20" s="3"/>
      <c r="L20" s="3"/>
    </row>
    <row r="21" spans="2:14" x14ac:dyDescent="0.25">
      <c r="J21" s="3"/>
      <c r="K21" s="3"/>
      <c r="L21" s="3"/>
    </row>
    <row r="22" spans="2:14" x14ac:dyDescent="0.25">
      <c r="J22" s="3"/>
      <c r="K22" s="3"/>
      <c r="L22" s="3"/>
    </row>
    <row r="23" spans="2:14" x14ac:dyDescent="0.25">
      <c r="J23" s="3"/>
      <c r="K23" s="3"/>
      <c r="L23" s="3"/>
    </row>
  </sheetData>
  <mergeCells count="2">
    <mergeCell ref="B2:F2"/>
    <mergeCell ref="H2:L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Tracking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Gavin McMaster</cp:lastModifiedBy>
  <dcterms:created xsi:type="dcterms:W3CDTF">2011-10-05T20:09:36Z</dcterms:created>
  <dcterms:modified xsi:type="dcterms:W3CDTF">2011-10-05T20:09:57Z</dcterms:modified>
</cp:coreProperties>
</file>